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Z\Documents\Vijeće 2020-2024\12. sjednica vijeć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G25" i="1"/>
  <c r="H38" i="1"/>
  <c r="H39" i="1"/>
  <c r="G38" i="1"/>
  <c r="G37" i="1"/>
  <c r="G35" i="1"/>
  <c r="G29" i="1"/>
  <c r="G18" i="1"/>
  <c r="F55" i="1"/>
  <c r="G21" i="1"/>
  <c r="G19" i="1"/>
  <c r="F48" i="1"/>
  <c r="F28" i="1"/>
  <c r="E28" i="1"/>
  <c r="D28" i="1"/>
  <c r="F22" i="1"/>
  <c r="F14" i="1"/>
  <c r="G5" i="1" s="1"/>
  <c r="H13" i="1"/>
  <c r="G13" i="1"/>
  <c r="H54" i="1"/>
  <c r="H50" i="1"/>
  <c r="H49" i="1"/>
  <c r="H36" i="1"/>
  <c r="H35" i="1"/>
  <c r="H32" i="1"/>
  <c r="H29" i="1"/>
  <c r="H25" i="1"/>
  <c r="H21" i="1"/>
  <c r="H18" i="1"/>
  <c r="H9" i="1"/>
  <c r="G9" i="1"/>
  <c r="H8" i="1"/>
  <c r="G8" i="1"/>
  <c r="H7" i="1"/>
  <c r="G7" i="1"/>
  <c r="H6" i="1"/>
  <c r="G6" i="1"/>
  <c r="H5" i="1"/>
  <c r="H22" i="1" l="1"/>
  <c r="H28" i="1"/>
  <c r="H48" i="1"/>
  <c r="G48" i="1"/>
  <c r="G55" i="1" l="1"/>
  <c r="G53" i="1"/>
  <c r="G51" i="1"/>
  <c r="G50" i="1"/>
  <c r="G49" i="1"/>
  <c r="G47" i="1"/>
  <c r="G45" i="1"/>
  <c r="G43" i="1"/>
  <c r="G41" i="1"/>
  <c r="G39" i="1"/>
  <c r="G36" i="1"/>
  <c r="G33" i="1"/>
  <c r="G32" i="1"/>
  <c r="G30" i="1"/>
  <c r="G27" i="1"/>
  <c r="G26" i="1"/>
  <c r="G23" i="1"/>
  <c r="G20" i="1"/>
  <c r="F61" i="1"/>
  <c r="G54" i="1"/>
  <c r="G52" i="1"/>
  <c r="G46" i="1"/>
  <c r="G44" i="1"/>
  <c r="G42" i="1"/>
  <c r="G40" i="1"/>
  <c r="G34" i="1"/>
  <c r="G31" i="1"/>
  <c r="G24" i="1"/>
  <c r="G28" i="1"/>
  <c r="G22" i="1"/>
</calcChain>
</file>

<file path=xl/sharedStrings.xml><?xml version="1.0" encoding="utf-8"?>
<sst xmlns="http://schemas.openxmlformats.org/spreadsheetml/2006/main" count="116" uniqueCount="103">
  <si>
    <t>PRIHODI</t>
  </si>
  <si>
    <t xml:space="preserve">udio % u realizaciji </t>
  </si>
  <si>
    <t xml:space="preserve">indeks </t>
  </si>
  <si>
    <t>realizacija</t>
  </si>
  <si>
    <t>/rebalans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</si>
  <si>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</si>
  <si>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</si>
  <si>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</si>
  <si>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</si>
  <si>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</si>
  <si>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</si>
  <si>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</si>
  <si>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</si>
  <si>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</si>
  <si>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</si>
  <si>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</si>
  <si>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</si>
  <si>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</si>
  <si>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</si>
  <si>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</si>
  <si>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</si>
  <si>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</si>
  <si>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</si>
  <si>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>AKTIVNOSTI</t>
  </si>
  <si>
    <t>udio % u realizaciji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</si>
  <si>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</si>
  <si>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</si>
  <si>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</si>
  <si>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</si>
  <si>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</si>
  <si>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</si>
  <si>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</si>
  <si>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</si>
  <si>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</si>
  <si>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</si>
  <si>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</si>
  <si>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</si>
  <si>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</si>
  <si>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</si>
  <si>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</si>
  <si>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</si>
  <si>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</si>
  <si>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</si>
  <si>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</si>
  <si>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</si>
  <si>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</si>
  <si>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</si>
  <si>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</si>
  <si>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</si>
  <si>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</si>
  <si>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</si>
  <si>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</si>
  <si>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</si>
  <si>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</si>
  <si>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</si>
  <si>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</si>
  <si>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</si>
  <si>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</si>
  <si>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</si>
  <si>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</si>
  <si>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</si>
  <si>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</si>
  <si>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</si>
  <si>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</si>
  <si>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</si>
  <si>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</si>
  <si>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</si>
  <si>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</si>
  <si>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</si>
  <si>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</si>
  <si>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</si>
  <si>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</si>
  <si>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</si>
  <si>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</si>
  <si>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</si>
  <si>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</si>
  <si>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</si>
  <si>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</si>
  <si>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</si>
  <si>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</si>
  <si>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 xml:space="preserve">Plaće 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</si>
  <si>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</si>
  <si>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</si>
  <si>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</si>
  <si>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</si>
  <si>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</si>
  <si>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</si>
  <si>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</si>
  <si>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</si>
  <si>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</si>
  <si>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</si>
  <si>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</si>
  <si>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</si>
  <si>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</si>
  <si>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</si>
  <si>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</si>
  <si>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</si>
  <si>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</si>
  <si>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2022.</t>
  </si>
  <si>
    <t>Rebalans 2022.</t>
  </si>
  <si>
    <t>Realizacija 2022.</t>
  </si>
  <si>
    <t>Plan 2022.</t>
  </si>
  <si>
    <r>
      <t xml:space="preserve">Definiranje </t>
    </r>
    <r>
      <rPr>
        <b/>
        <i/>
        <sz val="9"/>
        <color rgb="FF000000"/>
        <rFont val="Calibri"/>
        <family val="2"/>
        <charset val="238"/>
        <scheme val="minor"/>
      </rPr>
      <t>brending</t>
    </r>
    <r>
      <rPr>
        <b/>
        <sz val="9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9"/>
        <color rgb="FF000000"/>
        <rFont val="Calibri"/>
        <family val="2"/>
        <charset val="238"/>
        <scheme val="minor"/>
      </rPr>
      <t>brend</t>
    </r>
    <r>
      <rPr>
        <b/>
        <sz val="9"/>
        <color rgb="FF000000"/>
        <rFont val="Calibri"/>
        <family val="2"/>
        <charset val="238"/>
        <scheme val="minor"/>
      </rPr>
      <t xml:space="preserve"> arhitekture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</si>
</sst>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8EA9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9" fontId="5" fillId="2" borderId="1" xfId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9" fontId="5" fillId="0" borderId="1" xfId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9" fontId="3" fillId="2" borderId="1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9" fontId="3" fillId="0" borderId="1" xfId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9" fontId="6" fillId="2" borderId="1" xfId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9" fontId="9" fillId="3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C50" sqref="C50"/>
    </sheetView>
  </sheetViews>
  <sheetFormatPr defaultRowHeight="15" x14ac:dyDescent="0.25"/>
  <cols>
    <col min="1" max="1" width="2.140625" customWidth="1"/>
    <col min="2" max="2" width="3.7109375" customWidth="1"/>
    <col min="3" max="3" width="37.85546875" customWidth="1"/>
    <col min="4" max="4" width="8" customWidth="1"/>
    <col min="5" max="5" width="8.7109375" customWidth="1"/>
    <col min="6" max="6" width="8" customWidth="1"/>
    <col min="7" max="7" width="7.7109375" customWidth="1"/>
    <col min="8" max="8" width="9.5703125" customWidth="1"/>
  </cols>
  <sheetData>
    <row r="1" spans="1:8" ht="18.75" x14ac:dyDescent="0.25">
      <c r="A1" s="1"/>
    </row>
    <row r="2" spans="1:8" x14ac:dyDescent="0.25">
      <c r="A2" s="40"/>
      <c r="B2" s="39"/>
      <c r="C2" s="38" t="s">
        <v>0</v>
      </c>
      <c r="D2" s="38" t="s">
        <v>98</v>
      </c>
      <c r="E2" s="38" t="s">
        <v>99</v>
      </c>
      <c r="F2" s="38" t="s">
        <v>100</v>
      </c>
      <c r="G2" s="38" t="s">
        <v>1</v>
      </c>
      <c r="H2" s="2" t="s">
        <v>2</v>
      </c>
    </row>
    <row r="3" spans="1:8" x14ac:dyDescent="0.25">
      <c r="A3" s="40"/>
      <c r="B3" s="39"/>
      <c r="C3" s="38"/>
      <c r="D3" s="38"/>
      <c r="E3" s="38"/>
      <c r="F3" s="38"/>
      <c r="G3" s="38"/>
      <c r="H3" s="2" t="s">
        <v>3</v>
      </c>
    </row>
    <row r="4" spans="1:8" hidden="1" x14ac:dyDescent="0.25">
      <c r="A4" s="40"/>
      <c r="B4" s="39"/>
      <c r="C4" s="38"/>
      <c r="D4" s="38"/>
      <c r="E4" s="38"/>
      <c r="F4" s="38"/>
      <c r="G4" s="38"/>
      <c r="H4" s="2" t="s">
        <v>4</v>
      </c>
    </row>
    <row r="5" spans="1:8" ht="30" x14ac:dyDescent="0.25">
      <c r="A5" s="3" t="s">
        <v>5</v>
      </c>
      <c r="B5" s="3"/>
      <c r="C5" s="3" t="s">
        <v>6</v>
      </c>
      <c r="D5" s="4">
        <v>500000</v>
      </c>
      <c r="E5" s="4">
        <v>450000</v>
      </c>
      <c r="F5" s="4">
        <v>453029</v>
      </c>
      <c r="G5" s="5">
        <f>F5/$F$14</f>
        <v>0.54670795475527034</v>
      </c>
      <c r="H5" s="6">
        <f>F5/E5*100</f>
        <v>100.6731111111111</v>
      </c>
    </row>
    <row r="6" spans="1:8" ht="26.25" customHeight="1" x14ac:dyDescent="0.25">
      <c r="A6" s="7"/>
      <c r="B6" s="7" t="s">
        <v>7</v>
      </c>
      <c r="C6" s="7" t="s">
        <v>8</v>
      </c>
      <c r="D6" s="8">
        <v>350000</v>
      </c>
      <c r="E6" s="8">
        <v>320000</v>
      </c>
      <c r="F6" s="8">
        <v>321823</v>
      </c>
      <c r="G6" s="9">
        <f t="shared" ref="G6:G9" si="0">F6/$F$14</f>
        <v>0.38837070943185836</v>
      </c>
      <c r="H6" s="10">
        <f t="shared" ref="H6:H9" si="1">F6/E6*100</f>
        <v>100.56968749999999</v>
      </c>
    </row>
    <row r="7" spans="1:8" ht="21.75" customHeight="1" x14ac:dyDescent="0.25">
      <c r="A7" s="8"/>
      <c r="B7" s="7" t="s">
        <v>9</v>
      </c>
      <c r="C7" s="7" t="s">
        <v>10</v>
      </c>
      <c r="D7" s="8">
        <v>150000</v>
      </c>
      <c r="E7" s="8">
        <v>130000</v>
      </c>
      <c r="F7" s="8">
        <v>131206</v>
      </c>
      <c r="G7" s="9">
        <f t="shared" si="0"/>
        <v>0.15833724532341195</v>
      </c>
      <c r="H7" s="10">
        <f t="shared" si="1"/>
        <v>100.92769230769233</v>
      </c>
    </row>
    <row r="8" spans="1:8" ht="39.75" customHeight="1" x14ac:dyDescent="0.25">
      <c r="A8" s="3" t="s">
        <v>11</v>
      </c>
      <c r="B8" s="3"/>
      <c r="C8" s="3" t="s">
        <v>12</v>
      </c>
      <c r="D8" s="4">
        <v>146000</v>
      </c>
      <c r="E8" s="4">
        <v>101600</v>
      </c>
      <c r="F8" s="4">
        <v>101600</v>
      </c>
      <c r="G8" s="5">
        <f t="shared" si="0"/>
        <v>0.12260921089629023</v>
      </c>
      <c r="H8" s="6">
        <f t="shared" si="1"/>
        <v>100</v>
      </c>
    </row>
    <row r="9" spans="1:8" x14ac:dyDescent="0.25">
      <c r="A9" s="11" t="s">
        <v>13</v>
      </c>
      <c r="B9" s="11"/>
      <c r="C9" s="11" t="s">
        <v>14</v>
      </c>
      <c r="D9" s="4">
        <v>10000</v>
      </c>
      <c r="E9" s="4">
        <v>117400</v>
      </c>
      <c r="F9" s="4">
        <v>117400</v>
      </c>
      <c r="G9" s="5">
        <f t="shared" si="0"/>
        <v>0.14167639133094953</v>
      </c>
      <c r="H9" s="6">
        <f t="shared" si="1"/>
        <v>100</v>
      </c>
    </row>
    <row r="10" spans="1:8" x14ac:dyDescent="0.25">
      <c r="A10" s="11" t="s">
        <v>15</v>
      </c>
      <c r="B10" s="11"/>
      <c r="C10" s="11" t="s">
        <v>16</v>
      </c>
      <c r="D10" s="4"/>
      <c r="E10" s="4"/>
      <c r="F10" s="4"/>
      <c r="G10" s="5"/>
      <c r="H10" s="6"/>
    </row>
    <row r="11" spans="1:8" x14ac:dyDescent="0.25">
      <c r="A11" s="11" t="s">
        <v>17</v>
      </c>
      <c r="B11" s="11"/>
      <c r="C11" s="11" t="s">
        <v>18</v>
      </c>
      <c r="D11" s="4"/>
      <c r="E11" s="4"/>
      <c r="F11" s="4"/>
      <c r="G11" s="5"/>
      <c r="H11" s="6"/>
    </row>
    <row r="12" spans="1:8" x14ac:dyDescent="0.25">
      <c r="A12" s="11" t="s">
        <v>19</v>
      </c>
      <c r="B12" s="11"/>
      <c r="C12" s="11" t="s">
        <v>20</v>
      </c>
      <c r="D12" s="4"/>
      <c r="E12" s="4"/>
      <c r="F12" s="4"/>
      <c r="G12" s="5"/>
      <c r="H12" s="6"/>
    </row>
    <row r="13" spans="1:8" x14ac:dyDescent="0.25">
      <c r="A13" s="11" t="s">
        <v>21</v>
      </c>
      <c r="B13" s="11"/>
      <c r="C13" s="11" t="s">
        <v>22</v>
      </c>
      <c r="D13" s="4"/>
      <c r="E13" s="4">
        <v>157100</v>
      </c>
      <c r="F13" s="4">
        <v>156620</v>
      </c>
      <c r="G13" s="5">
        <f>F13/$F14</f>
        <v>0.18900644301748992</v>
      </c>
      <c r="H13" s="6">
        <f>F13/E13*100</f>
        <v>99.694462126034381</v>
      </c>
    </row>
    <row r="14" spans="1:8" x14ac:dyDescent="0.25">
      <c r="A14" s="12"/>
      <c r="B14" s="13"/>
      <c r="C14" s="13"/>
      <c r="D14" s="13"/>
      <c r="E14" s="13"/>
      <c r="F14" s="13">
        <f>SUM(F5,F8,F9,F13)</f>
        <v>828649</v>
      </c>
      <c r="G14" s="13"/>
      <c r="H14" s="13"/>
    </row>
    <row r="15" spans="1:8" x14ac:dyDescent="0.25">
      <c r="A15" s="39"/>
      <c r="B15" s="39"/>
      <c r="C15" s="38" t="s">
        <v>23</v>
      </c>
      <c r="D15" s="38" t="s">
        <v>101</v>
      </c>
      <c r="E15" s="38" t="s">
        <v>99</v>
      </c>
      <c r="F15" s="38" t="s">
        <v>100</v>
      </c>
      <c r="G15" s="38" t="s">
        <v>24</v>
      </c>
      <c r="H15" s="2" t="s">
        <v>2</v>
      </c>
    </row>
    <row r="16" spans="1:8" x14ac:dyDescent="0.25">
      <c r="A16" s="39"/>
      <c r="B16" s="39"/>
      <c r="C16" s="38"/>
      <c r="D16" s="38"/>
      <c r="E16" s="38"/>
      <c r="F16" s="38"/>
      <c r="G16" s="38"/>
      <c r="H16" s="2" t="s">
        <v>3</v>
      </c>
    </row>
    <row r="17" spans="1:8" ht="14.25" customHeight="1" x14ac:dyDescent="0.25">
      <c r="A17" s="39"/>
      <c r="B17" s="39"/>
      <c r="C17" s="38"/>
      <c r="D17" s="38"/>
      <c r="E17" s="38"/>
      <c r="F17" s="38"/>
      <c r="G17" s="38"/>
      <c r="H17" s="2" t="s">
        <v>4</v>
      </c>
    </row>
    <row r="18" spans="1:8" ht="24.75" customHeight="1" x14ac:dyDescent="0.25">
      <c r="A18" s="14" t="s">
        <v>5</v>
      </c>
      <c r="B18" s="14"/>
      <c r="C18" s="14" t="s">
        <v>25</v>
      </c>
      <c r="D18" s="15">
        <v>6000</v>
      </c>
      <c r="E18" s="15">
        <v>8900</v>
      </c>
      <c r="F18" s="15">
        <v>8849</v>
      </c>
      <c r="G18" s="16">
        <f>F18/$F55</f>
        <v>9.8257330897401334E-3</v>
      </c>
      <c r="H18" s="17">
        <f>F18/E18*100</f>
        <v>99.426966292134836</v>
      </c>
    </row>
    <row r="19" spans="1:8" ht="37.5" customHeight="1" x14ac:dyDescent="0.25">
      <c r="A19" s="18"/>
      <c r="B19" s="18" t="s">
        <v>7</v>
      </c>
      <c r="C19" s="42" t="s">
        <v>26</v>
      </c>
      <c r="D19" s="19"/>
      <c r="E19" s="19">
        <v>4200</v>
      </c>
      <c r="F19" s="19">
        <v>4161</v>
      </c>
      <c r="G19" s="20">
        <f>F19/$F18</f>
        <v>0.47022262402531362</v>
      </c>
      <c r="H19" s="21"/>
    </row>
    <row r="20" spans="1:8" ht="18" customHeight="1" x14ac:dyDescent="0.25">
      <c r="A20" s="22"/>
      <c r="B20" s="18" t="s">
        <v>9</v>
      </c>
      <c r="C20" s="42" t="s">
        <v>27</v>
      </c>
      <c r="D20" s="19"/>
      <c r="E20" s="19"/>
      <c r="F20" s="19"/>
      <c r="G20" s="20">
        <f>F20/$F$55</f>
        <v>0</v>
      </c>
      <c r="H20" s="21"/>
    </row>
    <row r="21" spans="1:8" ht="18.75" customHeight="1" x14ac:dyDescent="0.25">
      <c r="A21" s="18"/>
      <c r="B21" s="18" t="s">
        <v>28</v>
      </c>
      <c r="C21" s="42" t="s">
        <v>29</v>
      </c>
      <c r="D21" s="19">
        <v>6000</v>
      </c>
      <c r="E21" s="19">
        <v>4700</v>
      </c>
      <c r="F21" s="19">
        <v>4688</v>
      </c>
      <c r="G21" s="20">
        <f>F21/$F18</f>
        <v>0.52977737597468644</v>
      </c>
      <c r="H21" s="21">
        <f t="shared" ref="H21" si="2">F21/E21*100</f>
        <v>99.744680851063833</v>
      </c>
    </row>
    <row r="22" spans="1:8" ht="18" customHeight="1" x14ac:dyDescent="0.25">
      <c r="A22" s="14" t="s">
        <v>30</v>
      </c>
      <c r="B22" s="14"/>
      <c r="C22" s="14" t="s">
        <v>31</v>
      </c>
      <c r="D22" s="15">
        <v>287000</v>
      </c>
      <c r="E22" s="15">
        <v>400000</v>
      </c>
      <c r="F22" s="15">
        <f>F23+F25</f>
        <v>413777.97</v>
      </c>
      <c r="G22" s="16">
        <f>F22/$F$55</f>
        <v>0.45944986909645158</v>
      </c>
      <c r="H22" s="17">
        <f>F22/E22*100</f>
        <v>103.44449249999998</v>
      </c>
    </row>
    <row r="23" spans="1:8" ht="27" customHeight="1" x14ac:dyDescent="0.25">
      <c r="A23" s="22"/>
      <c r="B23" s="18" t="s">
        <v>32</v>
      </c>
      <c r="C23" s="42" t="s">
        <v>33</v>
      </c>
      <c r="D23" s="19"/>
      <c r="E23" s="19">
        <v>78900</v>
      </c>
      <c r="F23" s="19">
        <v>78900</v>
      </c>
      <c r="G23" s="20">
        <f>F23/$F$55</f>
        <v>8.7608807863091484E-2</v>
      </c>
      <c r="H23" s="19"/>
    </row>
    <row r="24" spans="1:8" ht="21" customHeight="1" x14ac:dyDescent="0.25">
      <c r="A24" s="18"/>
      <c r="B24" s="18" t="s">
        <v>34</v>
      </c>
      <c r="C24" s="42" t="s">
        <v>35</v>
      </c>
      <c r="D24" s="19"/>
      <c r="E24" s="19"/>
      <c r="F24" s="19"/>
      <c r="G24" s="20">
        <f>F24/$F$55</f>
        <v>0</v>
      </c>
      <c r="H24" s="19"/>
    </row>
    <row r="25" spans="1:8" ht="22.5" customHeight="1" x14ac:dyDescent="0.25">
      <c r="A25" s="18"/>
      <c r="B25" s="18" t="s">
        <v>36</v>
      </c>
      <c r="C25" s="42" t="s">
        <v>37</v>
      </c>
      <c r="D25" s="19">
        <v>280000</v>
      </c>
      <c r="E25" s="19">
        <v>330000</v>
      </c>
      <c r="F25" s="19">
        <v>334877.96999999997</v>
      </c>
      <c r="G25" s="20">
        <f>F25/$F22</f>
        <v>0.80931802628351623</v>
      </c>
      <c r="H25" s="21">
        <f>F25/E25*100</f>
        <v>101.47817272727271</v>
      </c>
    </row>
    <row r="26" spans="1:8" ht="19.5" customHeight="1" x14ac:dyDescent="0.25">
      <c r="A26" s="18"/>
      <c r="B26" s="18" t="s">
        <v>38</v>
      </c>
      <c r="C26" s="42" t="s">
        <v>39</v>
      </c>
      <c r="D26" s="19"/>
      <c r="E26" s="19"/>
      <c r="F26" s="19"/>
      <c r="G26" s="20">
        <f>F26/$F$55</f>
        <v>0</v>
      </c>
      <c r="H26" s="21"/>
    </row>
    <row r="27" spans="1:8" ht="17.25" customHeight="1" x14ac:dyDescent="0.25">
      <c r="A27" s="18"/>
      <c r="B27" s="18" t="s">
        <v>40</v>
      </c>
      <c r="C27" s="42" t="s">
        <v>41</v>
      </c>
      <c r="D27" s="19">
        <v>7000</v>
      </c>
      <c r="E27" s="19">
        <v>0</v>
      </c>
      <c r="F27" s="19">
        <v>0</v>
      </c>
      <c r="G27" s="20">
        <f>F27/$F$55</f>
        <v>0</v>
      </c>
      <c r="H27" s="19"/>
    </row>
    <row r="28" spans="1:8" ht="18.75" customHeight="1" x14ac:dyDescent="0.25">
      <c r="A28" s="14" t="s">
        <v>13</v>
      </c>
      <c r="B28" s="14"/>
      <c r="C28" s="14" t="s">
        <v>42</v>
      </c>
      <c r="D28" s="15">
        <f>D32+D33+D35+D36+D37+D38</f>
        <v>65000</v>
      </c>
      <c r="E28" s="15">
        <f>E29+E32+E33+E35+E36+E37+E38</f>
        <v>177050</v>
      </c>
      <c r="F28" s="15">
        <f>F29+F32+F35+F36+F37+F38</f>
        <v>167103.41</v>
      </c>
      <c r="G28" s="16">
        <f>F28/$F$55</f>
        <v>0.1855479155888137</v>
      </c>
      <c r="H28" s="17">
        <f>F28/E28*100</f>
        <v>94.382044620163796</v>
      </c>
    </row>
    <row r="29" spans="1:8" ht="20.25" customHeight="1" x14ac:dyDescent="0.25">
      <c r="A29" s="23"/>
      <c r="B29" s="18" t="s">
        <v>43</v>
      </c>
      <c r="C29" s="42" t="s">
        <v>102</v>
      </c>
      <c r="D29" s="19"/>
      <c r="E29" s="19">
        <v>4400</v>
      </c>
      <c r="F29" s="19">
        <v>4375</v>
      </c>
      <c r="G29" s="20">
        <f>F29/$F28</f>
        <v>2.6181392707665271E-2</v>
      </c>
      <c r="H29" s="21">
        <f>F29/E29*100</f>
        <v>99.431818181818173</v>
      </c>
    </row>
    <row r="30" spans="1:8" ht="27.75" customHeight="1" x14ac:dyDescent="0.25">
      <c r="A30" s="18"/>
      <c r="B30" s="18" t="s">
        <v>44</v>
      </c>
      <c r="C30" s="42" t="s">
        <v>45</v>
      </c>
      <c r="D30" s="19"/>
      <c r="E30" s="19"/>
      <c r="F30" s="19"/>
      <c r="G30" s="20">
        <f>F30/$F$55</f>
        <v>0</v>
      </c>
      <c r="H30" s="21"/>
    </row>
    <row r="31" spans="1:8" ht="21.75" customHeight="1" x14ac:dyDescent="0.25">
      <c r="A31" s="22"/>
      <c r="B31" s="18" t="s">
        <v>46</v>
      </c>
      <c r="C31" s="42" t="s">
        <v>47</v>
      </c>
      <c r="D31" s="19"/>
      <c r="E31" s="19"/>
      <c r="F31" s="19"/>
      <c r="G31" s="20">
        <f>F31/$F$55</f>
        <v>0</v>
      </c>
      <c r="H31" s="21"/>
    </row>
    <row r="32" spans="1:8" ht="23.25" customHeight="1" x14ac:dyDescent="0.25">
      <c r="A32" s="22"/>
      <c r="B32" s="18" t="s">
        <v>48</v>
      </c>
      <c r="C32" s="42" t="s">
        <v>49</v>
      </c>
      <c r="D32" s="19">
        <v>23000</v>
      </c>
      <c r="E32" s="19">
        <v>15800</v>
      </c>
      <c r="F32" s="19">
        <v>15693</v>
      </c>
      <c r="G32" s="20">
        <f>F32/$F$55</f>
        <v>1.742515870463238E-2</v>
      </c>
      <c r="H32" s="21">
        <f t="shared" ref="H32:H36" si="3">F32/E32*100</f>
        <v>99.322784810126592</v>
      </c>
    </row>
    <row r="33" spans="1:8" ht="20.25" customHeight="1" x14ac:dyDescent="0.25">
      <c r="A33" s="18"/>
      <c r="B33" s="18" t="s">
        <v>50</v>
      </c>
      <c r="C33" s="42" t="s">
        <v>51</v>
      </c>
      <c r="D33" s="19">
        <v>10000</v>
      </c>
      <c r="E33" s="19">
        <v>0</v>
      </c>
      <c r="F33" s="19">
        <v>0</v>
      </c>
      <c r="G33" s="20">
        <f>F33/$F$55</f>
        <v>0</v>
      </c>
      <c r="H33" s="21"/>
    </row>
    <row r="34" spans="1:8" ht="17.25" customHeight="1" x14ac:dyDescent="0.25">
      <c r="A34" s="22"/>
      <c r="B34" s="18" t="s">
        <v>52</v>
      </c>
      <c r="C34" s="42" t="s">
        <v>53</v>
      </c>
      <c r="D34" s="19"/>
      <c r="E34" s="19"/>
      <c r="F34" s="19"/>
      <c r="G34" s="20">
        <f>F34/$F$55</f>
        <v>0</v>
      </c>
      <c r="H34" s="21"/>
    </row>
    <row r="35" spans="1:8" ht="24" customHeight="1" x14ac:dyDescent="0.25">
      <c r="A35" s="22"/>
      <c r="B35" s="18" t="s">
        <v>54</v>
      </c>
      <c r="C35" s="42" t="s">
        <v>55</v>
      </c>
      <c r="D35" s="19">
        <v>7000</v>
      </c>
      <c r="E35" s="19">
        <v>2900</v>
      </c>
      <c r="F35" s="19">
        <v>2825</v>
      </c>
      <c r="G35" s="20">
        <f>F35/$F28</f>
        <v>1.6905699291235289E-2</v>
      </c>
      <c r="H35" s="21">
        <f t="shared" si="3"/>
        <v>97.41379310344827</v>
      </c>
    </row>
    <row r="36" spans="1:8" ht="21.75" customHeight="1" x14ac:dyDescent="0.25">
      <c r="A36" s="22"/>
      <c r="B36" s="18" t="s">
        <v>56</v>
      </c>
      <c r="C36" s="42" t="s">
        <v>57</v>
      </c>
      <c r="D36" s="19">
        <v>15000</v>
      </c>
      <c r="E36" s="19">
        <v>13500</v>
      </c>
      <c r="F36" s="19">
        <v>13580</v>
      </c>
      <c r="G36" s="20">
        <f>F36/$F$55</f>
        <v>1.5078930428146798E-2</v>
      </c>
      <c r="H36" s="21">
        <f t="shared" si="3"/>
        <v>100.5925925925926</v>
      </c>
    </row>
    <row r="37" spans="1:8" ht="24" customHeight="1" x14ac:dyDescent="0.25">
      <c r="A37" s="22"/>
      <c r="B37" s="18" t="s">
        <v>58</v>
      </c>
      <c r="C37" s="42" t="s">
        <v>59</v>
      </c>
      <c r="D37" s="19">
        <v>5000</v>
      </c>
      <c r="E37" s="19">
        <v>450</v>
      </c>
      <c r="F37" s="19">
        <v>448</v>
      </c>
      <c r="G37" s="20">
        <f>F37/$F28</f>
        <v>2.6809746132649237E-3</v>
      </c>
      <c r="H37" s="21"/>
    </row>
    <row r="38" spans="1:8" ht="23.25" customHeight="1" x14ac:dyDescent="0.25">
      <c r="A38" s="22"/>
      <c r="B38" s="18" t="s">
        <v>60</v>
      </c>
      <c r="C38" s="42" t="s">
        <v>61</v>
      </c>
      <c r="D38" s="19">
        <v>5000</v>
      </c>
      <c r="E38" s="19">
        <v>140000</v>
      </c>
      <c r="F38" s="19">
        <v>130182.41</v>
      </c>
      <c r="G38" s="20">
        <f>F38/$F28</f>
        <v>0.77905298282063784</v>
      </c>
      <c r="H38" s="21">
        <f>F38/E38*100</f>
        <v>92.987435714285709</v>
      </c>
    </row>
    <row r="39" spans="1:8" ht="21.75" customHeight="1" x14ac:dyDescent="0.25">
      <c r="A39" s="14" t="s">
        <v>15</v>
      </c>
      <c r="B39" s="14"/>
      <c r="C39" s="14" t="s">
        <v>62</v>
      </c>
      <c r="D39" s="15">
        <v>5000</v>
      </c>
      <c r="E39" s="15">
        <v>2000</v>
      </c>
      <c r="F39" s="15">
        <v>2000</v>
      </c>
      <c r="G39" s="16">
        <f t="shared" ref="G39:G49" si="4">F39/$F$55</f>
        <v>2.220755585883181E-3</v>
      </c>
      <c r="H39" s="15">
        <f>F39/E39*100</f>
        <v>100</v>
      </c>
    </row>
    <row r="40" spans="1:8" ht="24" customHeight="1" x14ac:dyDescent="0.25">
      <c r="A40" s="18"/>
      <c r="B40" s="18" t="s">
        <v>63</v>
      </c>
      <c r="C40" s="42" t="s">
        <v>64</v>
      </c>
      <c r="D40" s="19"/>
      <c r="E40" s="19"/>
      <c r="F40" s="19"/>
      <c r="G40" s="20">
        <f t="shared" si="4"/>
        <v>0</v>
      </c>
      <c r="H40" s="19"/>
    </row>
    <row r="41" spans="1:8" ht="23.25" customHeight="1" x14ac:dyDescent="0.25">
      <c r="A41" s="18"/>
      <c r="B41" s="18" t="s">
        <v>65</v>
      </c>
      <c r="C41" s="42" t="s">
        <v>66</v>
      </c>
      <c r="D41" s="19"/>
      <c r="E41" s="19"/>
      <c r="F41" s="19"/>
      <c r="G41" s="20">
        <f t="shared" si="4"/>
        <v>0</v>
      </c>
      <c r="H41" s="19"/>
    </row>
    <row r="42" spans="1:8" ht="25.5" x14ac:dyDescent="0.25">
      <c r="A42" s="18"/>
      <c r="B42" s="18" t="s">
        <v>67</v>
      </c>
      <c r="C42" s="42" t="s">
        <v>68</v>
      </c>
      <c r="D42" s="19"/>
      <c r="E42" s="19"/>
      <c r="F42" s="19"/>
      <c r="G42" s="20">
        <f t="shared" si="4"/>
        <v>0</v>
      </c>
      <c r="H42" s="19"/>
    </row>
    <row r="43" spans="1:8" ht="24.75" customHeight="1" x14ac:dyDescent="0.25">
      <c r="A43" s="19"/>
      <c r="B43" s="18" t="s">
        <v>69</v>
      </c>
      <c r="C43" s="42" t="s">
        <v>70</v>
      </c>
      <c r="D43" s="19">
        <v>1000</v>
      </c>
      <c r="E43" s="19">
        <v>0</v>
      </c>
      <c r="F43" s="19">
        <v>0</v>
      </c>
      <c r="G43" s="20">
        <f t="shared" si="4"/>
        <v>0</v>
      </c>
      <c r="H43" s="19"/>
    </row>
    <row r="44" spans="1:8" ht="28.5" customHeight="1" x14ac:dyDescent="0.25">
      <c r="A44" s="23"/>
      <c r="B44" s="18" t="s">
        <v>71</v>
      </c>
      <c r="C44" s="42" t="s">
        <v>72</v>
      </c>
      <c r="D44" s="19">
        <v>4000</v>
      </c>
      <c r="E44" s="19">
        <v>2000</v>
      </c>
      <c r="F44" s="19">
        <v>2000</v>
      </c>
      <c r="G44" s="20">
        <f t="shared" si="4"/>
        <v>2.220755585883181E-3</v>
      </c>
      <c r="H44" s="19">
        <f>F44/E44*100</f>
        <v>100</v>
      </c>
    </row>
    <row r="45" spans="1:8" ht="23.25" customHeight="1" x14ac:dyDescent="0.25">
      <c r="A45" s="14" t="s">
        <v>17</v>
      </c>
      <c r="B45" s="14"/>
      <c r="C45" s="14" t="s">
        <v>73</v>
      </c>
      <c r="D45" s="15"/>
      <c r="E45" s="15"/>
      <c r="F45" s="15"/>
      <c r="G45" s="16">
        <f t="shared" si="4"/>
        <v>0</v>
      </c>
      <c r="H45" s="15"/>
    </row>
    <row r="46" spans="1:8" ht="25.5" customHeight="1" x14ac:dyDescent="0.25">
      <c r="A46" s="18"/>
      <c r="B46" s="18" t="s">
        <v>74</v>
      </c>
      <c r="C46" s="42" t="s">
        <v>75</v>
      </c>
      <c r="D46" s="19"/>
      <c r="E46" s="19"/>
      <c r="F46" s="19"/>
      <c r="G46" s="20">
        <f t="shared" si="4"/>
        <v>0</v>
      </c>
      <c r="H46" s="19"/>
    </row>
    <row r="47" spans="1:8" ht="20.25" customHeight="1" x14ac:dyDescent="0.25">
      <c r="A47" s="18"/>
      <c r="B47" s="18" t="s">
        <v>76</v>
      </c>
      <c r="C47" s="42" t="s">
        <v>77</v>
      </c>
      <c r="D47" s="19"/>
      <c r="E47" s="19"/>
      <c r="F47" s="19"/>
      <c r="G47" s="20">
        <f t="shared" si="4"/>
        <v>0</v>
      </c>
      <c r="H47" s="19"/>
    </row>
    <row r="48" spans="1:8" ht="21.75" customHeight="1" x14ac:dyDescent="0.25">
      <c r="A48" s="14" t="s">
        <v>19</v>
      </c>
      <c r="B48" s="14"/>
      <c r="C48" s="14" t="s">
        <v>78</v>
      </c>
      <c r="D48" s="24">
        <v>170000</v>
      </c>
      <c r="E48" s="24">
        <v>217000</v>
      </c>
      <c r="F48" s="24">
        <f>F49+F50</f>
        <v>218069</v>
      </c>
      <c r="G48" s="25">
        <f t="shared" si="4"/>
        <v>0.24213897492897968</v>
      </c>
      <c r="H48" s="26">
        <f>F48/E48*100</f>
        <v>100.49262672811059</v>
      </c>
    </row>
    <row r="49" spans="1:8" ht="20.25" customHeight="1" x14ac:dyDescent="0.25">
      <c r="A49" s="18"/>
      <c r="B49" s="18" t="s">
        <v>79</v>
      </c>
      <c r="C49" s="42" t="s">
        <v>80</v>
      </c>
      <c r="D49" s="19">
        <v>130000</v>
      </c>
      <c r="E49" s="19">
        <v>152000</v>
      </c>
      <c r="F49" s="19">
        <v>151764</v>
      </c>
      <c r="G49" s="20">
        <f t="shared" si="4"/>
        <v>0.16851537536798752</v>
      </c>
      <c r="H49" s="21">
        <f>F49/E49*100</f>
        <v>99.844736842105263</v>
      </c>
    </row>
    <row r="50" spans="1:8" ht="21" customHeight="1" x14ac:dyDescent="0.25">
      <c r="A50" s="18"/>
      <c r="B50" s="18" t="s">
        <v>81</v>
      </c>
      <c r="C50" s="42" t="s">
        <v>82</v>
      </c>
      <c r="D50" s="19">
        <v>40000</v>
      </c>
      <c r="E50" s="19">
        <v>65000</v>
      </c>
      <c r="F50" s="19">
        <v>66305</v>
      </c>
      <c r="G50" s="20">
        <f t="shared" ref="G50:G55" si="5">F50/$F$55</f>
        <v>7.3623599560992153E-2</v>
      </c>
      <c r="H50" s="21">
        <f>F50/E50*100</f>
        <v>102.00769230769231</v>
      </c>
    </row>
    <row r="51" spans="1:8" ht="19.5" customHeight="1" x14ac:dyDescent="0.25">
      <c r="A51" s="22"/>
      <c r="B51" s="18" t="s">
        <v>83</v>
      </c>
      <c r="C51" s="42" t="s">
        <v>84</v>
      </c>
      <c r="D51" s="19"/>
      <c r="E51" s="19"/>
      <c r="F51" s="19"/>
      <c r="G51" s="20">
        <f t="shared" si="5"/>
        <v>0</v>
      </c>
      <c r="H51" s="19"/>
    </row>
    <row r="52" spans="1:8" ht="22.5" customHeight="1" x14ac:dyDescent="0.25">
      <c r="A52" s="22"/>
      <c r="B52" s="18" t="s">
        <v>85</v>
      </c>
      <c r="C52" s="42" t="s">
        <v>86</v>
      </c>
      <c r="D52" s="19"/>
      <c r="E52" s="19"/>
      <c r="F52" s="19"/>
      <c r="G52" s="20">
        <f t="shared" si="5"/>
        <v>0</v>
      </c>
      <c r="H52" s="19"/>
    </row>
    <row r="53" spans="1:8" ht="20.25" customHeight="1" x14ac:dyDescent="0.25">
      <c r="A53" s="14" t="s">
        <v>21</v>
      </c>
      <c r="B53" s="14"/>
      <c r="C53" s="14" t="s">
        <v>87</v>
      </c>
      <c r="D53" s="15"/>
      <c r="E53" s="15"/>
      <c r="F53" s="15"/>
      <c r="G53" s="16">
        <f t="shared" si="5"/>
        <v>0</v>
      </c>
      <c r="H53" s="15"/>
    </row>
    <row r="54" spans="1:8" ht="30" customHeight="1" x14ac:dyDescent="0.25">
      <c r="A54" s="14" t="s">
        <v>88</v>
      </c>
      <c r="B54" s="14"/>
      <c r="C54" s="14" t="s">
        <v>89</v>
      </c>
      <c r="D54" s="15">
        <v>100000</v>
      </c>
      <c r="E54" s="15">
        <v>90795</v>
      </c>
      <c r="F54" s="15">
        <v>90795</v>
      </c>
      <c r="G54" s="16">
        <f t="shared" si="5"/>
        <v>0.1008167517101317</v>
      </c>
      <c r="H54" s="17">
        <f>F54/E54*100</f>
        <v>100</v>
      </c>
    </row>
    <row r="55" spans="1:8" ht="15.75" x14ac:dyDescent="0.25">
      <c r="A55" s="37"/>
      <c r="B55" s="37"/>
      <c r="C55" s="27" t="s">
        <v>90</v>
      </c>
      <c r="D55" s="28"/>
      <c r="E55" s="28"/>
      <c r="F55" s="28">
        <f>F54+F48+F45+F39+F28+F22+F18</f>
        <v>900594.38</v>
      </c>
      <c r="G55" s="29">
        <f t="shared" si="5"/>
        <v>1</v>
      </c>
      <c r="H55" s="28"/>
    </row>
    <row r="56" spans="1:8" ht="24" customHeight="1" x14ac:dyDescent="0.25">
      <c r="A56" s="30" t="s">
        <v>91</v>
      </c>
      <c r="B56" s="30"/>
      <c r="C56" s="31" t="s">
        <v>92</v>
      </c>
      <c r="D56" s="32"/>
      <c r="E56" s="32"/>
      <c r="F56" s="32"/>
      <c r="G56" s="32"/>
      <c r="H56" s="32"/>
    </row>
    <row r="57" spans="1:8" ht="34.5" customHeight="1" x14ac:dyDescent="0.25">
      <c r="A57" s="18"/>
      <c r="B57" s="18"/>
      <c r="C57" s="42" t="s">
        <v>93</v>
      </c>
      <c r="D57" s="22"/>
      <c r="E57" s="22"/>
      <c r="F57" s="22"/>
      <c r="G57" s="22"/>
      <c r="H57" s="22"/>
    </row>
    <row r="58" spans="1:8" ht="21" customHeight="1" x14ac:dyDescent="0.25">
      <c r="A58" s="18"/>
      <c r="B58" s="18"/>
      <c r="C58" s="42" t="s">
        <v>94</v>
      </c>
      <c r="D58" s="22"/>
      <c r="E58" s="22"/>
      <c r="F58" s="22"/>
      <c r="G58" s="22"/>
      <c r="H58" s="22"/>
    </row>
    <row r="59" spans="1:8" ht="21.75" customHeight="1" x14ac:dyDescent="0.25">
      <c r="A59" s="33"/>
      <c r="B59" s="33"/>
      <c r="C59" s="27" t="s">
        <v>95</v>
      </c>
      <c r="D59" s="34"/>
      <c r="E59" s="34"/>
      <c r="F59" s="34"/>
      <c r="G59" s="34"/>
      <c r="H59" s="34"/>
    </row>
    <row r="60" spans="1:8" ht="9" customHeight="1" x14ac:dyDescent="0.25">
      <c r="A60" s="22"/>
      <c r="B60" s="22"/>
      <c r="C60" s="23"/>
      <c r="D60" s="22"/>
      <c r="E60" s="22"/>
      <c r="F60" s="22"/>
      <c r="G60" s="22"/>
      <c r="H60" s="22"/>
    </row>
    <row r="61" spans="1:8" ht="32.25" customHeight="1" x14ac:dyDescent="0.25">
      <c r="A61" s="41" t="s">
        <v>96</v>
      </c>
      <c r="B61" s="41"/>
      <c r="C61" s="35" t="s">
        <v>97</v>
      </c>
      <c r="D61" s="34"/>
      <c r="E61" s="34"/>
      <c r="F61" s="34">
        <f>F55+F59</f>
        <v>900594.38</v>
      </c>
      <c r="G61" s="34"/>
      <c r="H61" s="34"/>
    </row>
    <row r="62" spans="1:8" ht="18.75" x14ac:dyDescent="0.25">
      <c r="A62" s="36"/>
    </row>
  </sheetData>
  <mergeCells count="16">
    <mergeCell ref="A55:B55"/>
    <mergeCell ref="A61:B61"/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</dc:creator>
  <cp:lastModifiedBy>TZ</cp:lastModifiedBy>
  <cp:lastPrinted>2023-04-04T07:59:32Z</cp:lastPrinted>
  <dcterms:created xsi:type="dcterms:W3CDTF">2023-03-22T11:50:45Z</dcterms:created>
  <dcterms:modified xsi:type="dcterms:W3CDTF">2023-04-04T08:00:36Z</dcterms:modified>
</cp:coreProperties>
</file>